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ji dokumenti\SOLA ZDRAVJA\SOLA ZDRAVJA 1\OSNOVNI PODATKI DRUŠTVA\Upravni odbor\Priloge 3. seja UO,16.2.17\Plan 2017\"/>
    </mc:Choice>
  </mc:AlternateContent>
  <bookViews>
    <workbookView xWindow="0" yWindow="0" windowWidth="19200" windowHeight="11205"/>
  </bookViews>
  <sheets>
    <sheet name="2017 - PLAN" sheetId="2" r:id="rId1"/>
    <sheet name="List1" sheetId="3" r:id="rId2"/>
  </sheets>
  <calcPr calcId="162913"/>
</workbook>
</file>

<file path=xl/calcChain.xml><?xml version="1.0" encoding="utf-8"?>
<calcChain xmlns="http://schemas.openxmlformats.org/spreadsheetml/2006/main">
  <c r="F27" i="2" l="1"/>
  <c r="D36" i="2"/>
  <c r="G27" i="2"/>
  <c r="F39" i="2"/>
  <c r="F41" i="2" s="1"/>
  <c r="G39" i="2"/>
  <c r="H39" i="2"/>
  <c r="I39" i="2"/>
  <c r="E41" i="2"/>
  <c r="G41" i="2"/>
  <c r="I41" i="2"/>
  <c r="J41" i="2"/>
  <c r="L41" i="2"/>
  <c r="N41" i="2"/>
  <c r="P41" i="2"/>
  <c r="R41" i="2"/>
  <c r="T41" i="2"/>
  <c r="E39" i="2"/>
  <c r="H41" i="2"/>
  <c r="J39" i="2"/>
  <c r="K39" i="2"/>
  <c r="K41" i="2" s="1"/>
  <c r="L39" i="2"/>
  <c r="M39" i="2"/>
  <c r="M41" i="2" s="1"/>
  <c r="N39" i="2"/>
  <c r="O39" i="2"/>
  <c r="O41" i="2" s="1"/>
  <c r="P39" i="2"/>
  <c r="Q39" i="2"/>
  <c r="Q41" i="2" s="1"/>
  <c r="R39" i="2"/>
  <c r="S39" i="2"/>
  <c r="S41" i="2" s="1"/>
  <c r="T39" i="2"/>
  <c r="U39" i="2"/>
  <c r="Q34" i="2"/>
  <c r="Q43" i="2" s="1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I10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Q27" i="2"/>
  <c r="R27" i="2"/>
  <c r="R34" i="2" s="1"/>
  <c r="S27" i="2"/>
  <c r="S34" i="2" s="1"/>
  <c r="T27" i="2"/>
  <c r="T34" i="2" s="1"/>
  <c r="U27" i="2"/>
  <c r="Q8" i="2"/>
  <c r="Q10" i="2" s="1"/>
  <c r="R8" i="2"/>
  <c r="R10" i="2" s="1"/>
  <c r="S8" i="2"/>
  <c r="S10" i="2" s="1"/>
  <c r="I8" i="2"/>
  <c r="I27" i="2"/>
  <c r="I34" i="2" s="1"/>
  <c r="I43" i="2" s="1"/>
  <c r="J27" i="2"/>
  <c r="K27" i="2"/>
  <c r="K34" i="2" s="1"/>
  <c r="K43" i="2" s="1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D13" i="2"/>
  <c r="C11" i="2"/>
  <c r="C12" i="2"/>
  <c r="C3" i="2"/>
  <c r="T43" i="2" l="1"/>
  <c r="R43" i="2"/>
  <c r="R44" i="2" s="1"/>
  <c r="J34" i="2"/>
  <c r="J43" i="2" s="1"/>
  <c r="S43" i="2"/>
  <c r="I44" i="2"/>
  <c r="S44" i="2"/>
  <c r="C13" i="2"/>
  <c r="C9" i="2" l="1"/>
  <c r="C14" i="2"/>
  <c r="C15" i="2"/>
  <c r="C16" i="2"/>
  <c r="C17" i="2"/>
  <c r="C18" i="2"/>
  <c r="C20" i="2"/>
  <c r="C21" i="2"/>
  <c r="C22" i="2"/>
  <c r="C23" i="2"/>
  <c r="C24" i="2"/>
  <c r="C26" i="2"/>
  <c r="C28" i="2"/>
  <c r="C29" i="2"/>
  <c r="C30" i="2"/>
  <c r="C31" i="2"/>
  <c r="C32" i="2"/>
  <c r="C35" i="2"/>
  <c r="C36" i="2"/>
  <c r="C37" i="2"/>
  <c r="C38" i="2"/>
  <c r="C40" i="2"/>
  <c r="C42" i="2"/>
  <c r="C4" i="2"/>
  <c r="C5" i="2"/>
  <c r="C6" i="2"/>
  <c r="C7" i="2"/>
  <c r="H33" i="2"/>
  <c r="H34" i="2" s="1"/>
  <c r="H43" i="2" s="1"/>
  <c r="H27" i="2"/>
  <c r="H8" i="2"/>
  <c r="H10" i="2" s="1"/>
  <c r="U41" i="2"/>
  <c r="D39" i="2"/>
  <c r="D41" i="2" s="1"/>
  <c r="G33" i="2"/>
  <c r="G34" i="2" s="1"/>
  <c r="G43" i="2" s="1"/>
  <c r="F33" i="2"/>
  <c r="D33" i="2"/>
  <c r="D34" i="2" s="1"/>
  <c r="E33" i="2"/>
  <c r="U34" i="2"/>
  <c r="P27" i="2"/>
  <c r="P34" i="2" s="1"/>
  <c r="P43" i="2" s="1"/>
  <c r="O27" i="2"/>
  <c r="O34" i="2" s="1"/>
  <c r="O43" i="2" s="1"/>
  <c r="N27" i="2"/>
  <c r="N34" i="2" s="1"/>
  <c r="N43" i="2" s="1"/>
  <c r="M27" i="2"/>
  <c r="M34" i="2" s="1"/>
  <c r="M43" i="2" s="1"/>
  <c r="L27" i="2"/>
  <c r="L34" i="2" s="1"/>
  <c r="L43" i="2" s="1"/>
  <c r="F34" i="2"/>
  <c r="F43" i="2" s="1"/>
  <c r="E27" i="2"/>
  <c r="E34" i="2" s="1"/>
  <c r="E43" i="2" s="1"/>
  <c r="U19" i="2"/>
  <c r="U43" i="2" s="1"/>
  <c r="U8" i="2"/>
  <c r="T8" i="2"/>
  <c r="T10" i="2" s="1"/>
  <c r="P8" i="2"/>
  <c r="P10" i="2" s="1"/>
  <c r="O8" i="2"/>
  <c r="O10" i="2" s="1"/>
  <c r="N8" i="2"/>
  <c r="N10" i="2" s="1"/>
  <c r="M8" i="2"/>
  <c r="M10" i="2" s="1"/>
  <c r="L8" i="2"/>
  <c r="L10" i="2" s="1"/>
  <c r="K8" i="2"/>
  <c r="K10" i="2" s="1"/>
  <c r="J8" i="2"/>
  <c r="J10" i="2" s="1"/>
  <c r="G8" i="2"/>
  <c r="G10" i="2" s="1"/>
  <c r="F8" i="2"/>
  <c r="F10" i="2" s="1"/>
  <c r="E8" i="2"/>
  <c r="E10" i="2" s="1"/>
  <c r="D8" i="2"/>
  <c r="D10" i="2" s="1"/>
  <c r="D43" i="2" l="1"/>
  <c r="G44" i="2"/>
  <c r="F44" i="2"/>
  <c r="J44" i="2"/>
  <c r="M44" i="2"/>
  <c r="C41" i="2"/>
  <c r="K44" i="2"/>
  <c r="P44" i="2"/>
  <c r="C33" i="2"/>
  <c r="H44" i="2"/>
  <c r="C39" i="2"/>
  <c r="C27" i="2"/>
  <c r="C25" i="2"/>
  <c r="C19" i="2"/>
  <c r="C8" i="2"/>
  <c r="O44" i="2"/>
  <c r="T44" i="2"/>
  <c r="E44" i="2"/>
  <c r="D44" i="2"/>
  <c r="L44" i="2"/>
  <c r="U44" i="2"/>
  <c r="U10" i="2"/>
  <c r="Q44" i="2" l="1"/>
  <c r="N44" i="2"/>
  <c r="C43" i="2"/>
  <c r="C34" i="2"/>
  <c r="C10" i="2"/>
  <c r="C44" i="2" l="1"/>
</calcChain>
</file>

<file path=xl/sharedStrings.xml><?xml version="1.0" encoding="utf-8"?>
<sst xmlns="http://schemas.openxmlformats.org/spreadsheetml/2006/main" count="82" uniqueCount="63">
  <si>
    <t>DRUŠTVO ŠOLA ZDRAVJA</t>
  </si>
  <si>
    <t>VADITELJI</t>
  </si>
  <si>
    <t>20% ČLANARINE</t>
  </si>
  <si>
    <t>ČASOPIS</t>
  </si>
  <si>
    <t>OBČNI ZBOR</t>
  </si>
  <si>
    <t>KONTO</t>
  </si>
  <si>
    <t>PLAN</t>
  </si>
  <si>
    <t>ŠOLA ZDRAVJA</t>
  </si>
  <si>
    <t>ZZZŠ DOMŽALE</t>
  </si>
  <si>
    <t>OBČINA DOMŽALE - UPOKOJENCI</t>
  </si>
  <si>
    <t>TEKSTIL</t>
  </si>
  <si>
    <t>NAZIV</t>
  </si>
  <si>
    <t>Prihodki od prodaje storitev</t>
  </si>
  <si>
    <t>Prihodki prejeti od članov</t>
  </si>
  <si>
    <t xml:space="preserve">Dotacije iz prorač.in drugih </t>
  </si>
  <si>
    <t>Donac. drugih prav. In fiz.oseb</t>
  </si>
  <si>
    <t>Prih. od prodaje trg. blaga</t>
  </si>
  <si>
    <t>POSLOVNI PRIHODKI</t>
  </si>
  <si>
    <t>DRUGI FINANČNI PRIHODKI</t>
  </si>
  <si>
    <t>P R I H O D K I</t>
  </si>
  <si>
    <t>Stroški materiala</t>
  </si>
  <si>
    <t>Stroški energije</t>
  </si>
  <si>
    <t>Stroški nadom.delov</t>
  </si>
  <si>
    <t>Odpis drobnega inventarja</t>
  </si>
  <si>
    <t>Stroški pis. mat.in strok. liter.</t>
  </si>
  <si>
    <t>STROŠKI MATERIALA</t>
  </si>
  <si>
    <t>Stroški transportnih storitev</t>
  </si>
  <si>
    <t>Stroški storitev vzdrževanja</t>
  </si>
  <si>
    <t>Najemnine</t>
  </si>
  <si>
    <t>Povračila stroškov</t>
  </si>
  <si>
    <t>Stroški plačilnega prometa</t>
  </si>
  <si>
    <t>Str. intel. In oseb. Storitev(AP,PP)</t>
  </si>
  <si>
    <t>Stroški izobraževanja predavanja</t>
  </si>
  <si>
    <t>Stroški intel. In osebnih storitev</t>
  </si>
  <si>
    <t>Str. sejmov, reklame in reprez.</t>
  </si>
  <si>
    <t>Str.stor. Fiz. oseb dnevn., prevozi</t>
  </si>
  <si>
    <t>Stroški drugih storitev</t>
  </si>
  <si>
    <t>Str.drugih storitev-kopiranje</t>
  </si>
  <si>
    <t>Delo študentov</t>
  </si>
  <si>
    <t>STROŠKI STORITEV</t>
  </si>
  <si>
    <t>AMORTIZACIJA OPREME</t>
  </si>
  <si>
    <t>Plače zaposlencev</t>
  </si>
  <si>
    <t xml:space="preserve"> Povračila str.(PN, malica)</t>
  </si>
  <si>
    <t>Regres</t>
  </si>
  <si>
    <t>Povračila str.zaposlencev</t>
  </si>
  <si>
    <t>Delodaj.prisp.od plač, nadom.pl.</t>
  </si>
  <si>
    <t>STROŠKI DELA</t>
  </si>
  <si>
    <t>DRUGI STROŠKI /prostovoljci</t>
  </si>
  <si>
    <t xml:space="preserve">S T R O Š K I </t>
  </si>
  <si>
    <t>F I N A N Č N I   R E Z U L T A T</t>
  </si>
  <si>
    <t>DRUGI RAZPISI</t>
  </si>
  <si>
    <t>FUNDACIJA ZA ŠPORT</t>
  </si>
  <si>
    <t>SEŽANA</t>
  </si>
  <si>
    <t>ČRNOMELJ</t>
  </si>
  <si>
    <t>MOST NA SOČI</t>
  </si>
  <si>
    <t>UO, NO, IK</t>
  </si>
  <si>
    <t>MZ</t>
  </si>
  <si>
    <t>MZŠŠ</t>
  </si>
  <si>
    <t>BUS</t>
  </si>
  <si>
    <t>SPLETNA STRAN</t>
  </si>
  <si>
    <t>Poslovni odhodki</t>
  </si>
  <si>
    <t>Odhodki iz posojil</t>
  </si>
  <si>
    <t>ODHODKI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</si>
</sst>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i/>
      <sz val="9"/>
      <color theme="1" tint="0.34998626667073579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i/>
      <sz val="11"/>
      <color theme="1" tint="0.3499862666707357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Fill="1" applyBorder="1" applyAlignment="1">
      <alignment horizontal="left" vertical="center" wrapText="1" shrinkToFit="1"/>
    </xf>
    <xf numFmtId="0" fontId="5" fillId="0" borderId="2" xfId="1" applyNumberFormat="1" applyFont="1" applyFill="1" applyBorder="1" applyAlignment="1">
      <alignment horizontal="left" vertical="center" wrapText="1" shrinkToFit="1"/>
    </xf>
    <xf numFmtId="164" fontId="5" fillId="0" borderId="2" xfId="1" applyNumberFormat="1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4" xfId="1" applyNumberFormat="1" applyFont="1" applyFill="1" applyBorder="1" applyAlignment="1">
      <alignment horizontal="left" vertical="center"/>
    </xf>
    <xf numFmtId="164" fontId="5" fillId="0" borderId="4" xfId="1" applyNumberFormat="1" applyFont="1" applyFill="1" applyBorder="1" applyAlignment="1">
      <alignment horizontal="left" vertical="center"/>
    </xf>
    <xf numFmtId="1" fontId="5" fillId="0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2" xfId="1" applyNumberFormat="1" applyFont="1" applyFill="1" applyBorder="1" applyAlignment="1">
      <alignment horizontal="left" vertical="center"/>
    </xf>
    <xf numFmtId="164" fontId="5" fillId="3" borderId="2" xfId="1" applyNumberFormat="1" applyFont="1" applyFill="1" applyBorder="1" applyAlignment="1">
      <alignment horizontal="left" vertical="center"/>
    </xf>
    <xf numFmtId="1" fontId="5" fillId="3" borderId="2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left" vertical="center"/>
    </xf>
    <xf numFmtId="164" fontId="5" fillId="2" borderId="2" xfId="1" applyNumberFormat="1" applyFont="1" applyFill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left" vertical="center"/>
    </xf>
    <xf numFmtId="164" fontId="7" fillId="0" borderId="4" xfId="1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" fontId="5" fillId="2" borderId="2" xfId="1" applyNumberFormat="1" applyFont="1" applyFill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left" vertical="center"/>
    </xf>
    <xf numFmtId="164" fontId="5" fillId="4" borderId="0" xfId="1" applyNumberFormat="1" applyFont="1" applyFill="1" applyBorder="1" applyAlignment="1">
      <alignment horizontal="left" vertical="center"/>
    </xf>
    <xf numFmtId="1" fontId="5" fillId="4" borderId="3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/>
    <xf numFmtId="0" fontId="3" fillId="0" borderId="0" xfId="0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/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/>
    <xf numFmtId="0" fontId="5" fillId="2" borderId="1" xfId="1" applyNumberFormat="1" applyFont="1" applyFill="1" applyBorder="1" applyAlignment="1">
      <alignment horizontal="center" vertical="center" wrapText="1" shrinkToFit="1"/>
    </xf>
    <xf numFmtId="164" fontId="5" fillId="2" borderId="1" xfId="1" applyNumberFormat="1" applyFont="1" applyFill="1" applyBorder="1" applyAlignment="1">
      <alignment horizontal="center" vertical="center" wrapText="1" shrinkToFit="1"/>
    </xf>
    <xf numFmtId="1" fontId="5" fillId="2" borderId="1" xfId="1" applyNumberFormat="1" applyFont="1" applyFill="1" applyBorder="1" applyAlignment="1">
      <alignment horizontal="center" vertical="center" wrapText="1" shrinkToFi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6" fillId="0" borderId="4" xfId="1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8" fillId="0" borderId="4" xfId="1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5" fillId="0" borderId="3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3" fillId="0" borderId="0" xfId="0" applyNumberFormat="1" applyFont="1" applyFill="1" applyBorder="1" applyAlignment="1">
      <alignment horizontal="left" vertical="center" wrapText="1" shrinkToFit="1"/>
    </xf>
  </cellXfs>
  <cellStyles count="2">
    <cellStyle name="Navadno" xfId="0" builtinId="0"/>
    <cellStyle name="Vejic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4"/>
  <sheetViews>
    <sheetView tabSelected="1" zoomScale="115" zoomScaleNormal="115"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D46" sqref="D46"/>
    </sheetView>
  </sheetViews>
  <sheetFormatPr defaultRowHeight="18.75" customHeight="1" x14ac:dyDescent="0.25"/>
  <cols>
    <col min="1" max="1" width="7.140625" style="26" customWidth="1"/>
    <col min="2" max="2" width="27.140625" style="26" customWidth="1"/>
    <col min="3" max="3" width="10" style="29" customWidth="1"/>
    <col min="4" max="14" width="10" style="24" customWidth="1"/>
    <col min="15" max="21" width="10" style="25" customWidth="1"/>
  </cols>
  <sheetData>
    <row r="1" spans="1:21" s="5" customFormat="1" ht="37.5" customHeight="1" thickBot="1" x14ac:dyDescent="0.3">
      <c r="A1" s="1"/>
      <c r="B1" s="52"/>
      <c r="C1" s="30" t="s">
        <v>0</v>
      </c>
      <c r="D1" s="31" t="s">
        <v>7</v>
      </c>
      <c r="E1" s="31" t="s">
        <v>56</v>
      </c>
      <c r="F1" s="31" t="s">
        <v>8</v>
      </c>
      <c r="G1" s="31" t="s">
        <v>9</v>
      </c>
      <c r="H1" s="31" t="s">
        <v>51</v>
      </c>
      <c r="I1" s="31" t="s">
        <v>57</v>
      </c>
      <c r="J1" s="31" t="s">
        <v>52</v>
      </c>
      <c r="K1" s="31" t="s">
        <v>53</v>
      </c>
      <c r="L1" s="31" t="s">
        <v>54</v>
      </c>
      <c r="M1" s="31" t="s">
        <v>50</v>
      </c>
      <c r="N1" s="31" t="s">
        <v>10</v>
      </c>
      <c r="O1" s="32" t="s">
        <v>1</v>
      </c>
      <c r="P1" s="32" t="s">
        <v>2</v>
      </c>
      <c r="Q1" s="32" t="s">
        <v>3</v>
      </c>
      <c r="R1" s="32" t="s">
        <v>58</v>
      </c>
      <c r="S1" s="32" t="s">
        <v>59</v>
      </c>
      <c r="T1" s="32" t="s">
        <v>55</v>
      </c>
      <c r="U1" s="32" t="s">
        <v>4</v>
      </c>
    </row>
    <row r="2" spans="1:21" s="5" customFormat="1" ht="18.75" customHeight="1" thickBot="1" x14ac:dyDescent="0.3">
      <c r="A2" s="2" t="s">
        <v>5</v>
      </c>
      <c r="B2" s="3" t="s">
        <v>11</v>
      </c>
      <c r="C2" s="4" t="s">
        <v>6</v>
      </c>
      <c r="D2" s="4" t="s">
        <v>6</v>
      </c>
      <c r="E2" s="4" t="s">
        <v>6</v>
      </c>
      <c r="F2" s="4" t="s">
        <v>6</v>
      </c>
      <c r="G2" s="4" t="s">
        <v>6</v>
      </c>
      <c r="H2" s="4" t="s">
        <v>6</v>
      </c>
      <c r="I2" s="4" t="s">
        <v>6</v>
      </c>
      <c r="J2" s="4" t="s">
        <v>6</v>
      </c>
      <c r="K2" s="4" t="s">
        <v>6</v>
      </c>
      <c r="L2" s="4" t="s">
        <v>6</v>
      </c>
      <c r="M2" s="4" t="s">
        <v>6</v>
      </c>
      <c r="N2" s="4" t="s">
        <v>6</v>
      </c>
      <c r="O2" s="4" t="s">
        <v>6</v>
      </c>
      <c r="P2" s="4" t="s">
        <v>6</v>
      </c>
      <c r="Q2" s="4" t="s">
        <v>6</v>
      </c>
      <c r="R2" s="4" t="s">
        <v>6</v>
      </c>
      <c r="S2" s="4" t="s">
        <v>6</v>
      </c>
      <c r="T2" s="4" t="s">
        <v>6</v>
      </c>
      <c r="U2" s="4" t="s">
        <v>6</v>
      </c>
    </row>
    <row r="3" spans="1:21" s="9" customFormat="1" ht="18.75" customHeight="1" x14ac:dyDescent="0.25">
      <c r="A3" s="6">
        <v>7600</v>
      </c>
      <c r="B3" s="7" t="s">
        <v>12</v>
      </c>
      <c r="C3" s="33">
        <f>SUM(D3:U3)</f>
        <v>1920</v>
      </c>
      <c r="D3" s="34"/>
      <c r="E3" s="8"/>
      <c r="F3" s="8"/>
      <c r="G3" s="8"/>
      <c r="H3" s="35"/>
      <c r="I3" s="35"/>
      <c r="J3" s="35"/>
      <c r="K3" s="35"/>
      <c r="L3" s="8"/>
      <c r="M3" s="35"/>
      <c r="N3" s="8"/>
      <c r="O3" s="8"/>
      <c r="P3" s="8"/>
      <c r="Q3" s="8">
        <v>820</v>
      </c>
      <c r="R3" s="8">
        <v>300</v>
      </c>
      <c r="S3" s="8">
        <v>800</v>
      </c>
      <c r="T3" s="8"/>
      <c r="U3" s="8"/>
    </row>
    <row r="4" spans="1:21" s="9" customFormat="1" ht="18.75" customHeight="1" x14ac:dyDescent="0.25">
      <c r="A4" s="6">
        <v>7601</v>
      </c>
      <c r="B4" s="7" t="s">
        <v>13</v>
      </c>
      <c r="C4" s="35">
        <f t="shared" ref="C4:C44" si="0">SUM(D4:U4)</f>
        <v>58000</v>
      </c>
      <c r="D4" s="8">
        <v>58000</v>
      </c>
      <c r="E4" s="8"/>
      <c r="F4" s="8"/>
      <c r="G4" s="8"/>
      <c r="H4" s="35"/>
      <c r="I4" s="35"/>
      <c r="J4" s="35"/>
      <c r="K4" s="35"/>
      <c r="L4" s="8"/>
      <c r="M4" s="35"/>
      <c r="N4" s="8"/>
      <c r="O4" s="8"/>
      <c r="P4" s="8"/>
      <c r="Q4" s="8"/>
      <c r="R4" s="8"/>
      <c r="S4" s="8"/>
      <c r="T4" s="8"/>
      <c r="U4" s="8"/>
    </row>
    <row r="5" spans="1:21" s="9" customFormat="1" ht="18.75" customHeight="1" x14ac:dyDescent="0.25">
      <c r="A5" s="6">
        <v>7604</v>
      </c>
      <c r="B5" s="7" t="s">
        <v>14</v>
      </c>
      <c r="C5" s="35">
        <f t="shared" si="0"/>
        <v>34300</v>
      </c>
      <c r="D5" s="8"/>
      <c r="E5" s="8">
        <v>20000</v>
      </c>
      <c r="F5" s="8">
        <v>2800</v>
      </c>
      <c r="G5" s="8">
        <v>2000</v>
      </c>
      <c r="H5" s="8">
        <v>4300</v>
      </c>
      <c r="I5" s="8">
        <v>2000</v>
      </c>
      <c r="J5" s="8">
        <v>500</v>
      </c>
      <c r="K5" s="8">
        <v>500</v>
      </c>
      <c r="L5" s="8">
        <v>200</v>
      </c>
      <c r="M5" s="35">
        <v>2000</v>
      </c>
      <c r="N5" s="8"/>
      <c r="O5" s="8"/>
      <c r="P5" s="8"/>
      <c r="Q5" s="8"/>
      <c r="R5" s="8"/>
      <c r="S5" s="8"/>
      <c r="T5" s="8"/>
      <c r="U5" s="8"/>
    </row>
    <row r="6" spans="1:21" s="9" customFormat="1" ht="18.75" customHeight="1" x14ac:dyDescent="0.25">
      <c r="A6" s="6">
        <v>7605</v>
      </c>
      <c r="B6" s="7" t="s">
        <v>15</v>
      </c>
      <c r="C6" s="35">
        <f t="shared" si="0"/>
        <v>1500</v>
      </c>
      <c r="D6" s="8">
        <v>1500</v>
      </c>
      <c r="E6" s="8"/>
      <c r="F6" s="8"/>
      <c r="G6" s="8"/>
      <c r="H6" s="35"/>
      <c r="I6" s="35"/>
      <c r="J6" s="35"/>
      <c r="K6" s="35"/>
      <c r="L6" s="8"/>
      <c r="M6" s="35"/>
      <c r="N6" s="8"/>
      <c r="O6" s="8"/>
      <c r="P6" s="8"/>
      <c r="Q6" s="8"/>
      <c r="R6" s="8"/>
      <c r="S6" s="8"/>
      <c r="T6" s="8"/>
      <c r="U6" s="8"/>
    </row>
    <row r="7" spans="1:21" s="9" customFormat="1" ht="18.75" customHeight="1" thickBot="1" x14ac:dyDescent="0.3">
      <c r="A7" s="6">
        <v>7620</v>
      </c>
      <c r="B7" s="7" t="s">
        <v>16</v>
      </c>
      <c r="C7" s="38">
        <f t="shared" si="0"/>
        <v>18000</v>
      </c>
      <c r="D7" s="8"/>
      <c r="E7" s="8"/>
      <c r="F7" s="8"/>
      <c r="G7" s="8"/>
      <c r="H7" s="35"/>
      <c r="I7" s="35"/>
      <c r="J7" s="35"/>
      <c r="K7" s="35"/>
      <c r="L7" s="8"/>
      <c r="M7" s="35"/>
      <c r="N7" s="8">
        <v>18000</v>
      </c>
      <c r="O7" s="8"/>
      <c r="P7" s="8"/>
      <c r="Q7" s="8"/>
      <c r="R7" s="8"/>
      <c r="S7" s="8"/>
      <c r="T7" s="8"/>
      <c r="U7" s="8"/>
    </row>
    <row r="8" spans="1:21" s="9" customFormat="1" ht="18.75" customHeight="1" thickBot="1" x14ac:dyDescent="0.3">
      <c r="A8" s="10">
        <v>76</v>
      </c>
      <c r="B8" s="11" t="s">
        <v>17</v>
      </c>
      <c r="C8" s="39">
        <f t="shared" si="0"/>
        <v>113720</v>
      </c>
      <c r="D8" s="12">
        <f t="shared" ref="D8" si="1">SUM(D3:D7)</f>
        <v>59500</v>
      </c>
      <c r="E8" s="12">
        <f>SUM(E3:E7)</f>
        <v>20000</v>
      </c>
      <c r="F8" s="12">
        <f t="shared" ref="F8" si="2">SUM(F3:F7)</f>
        <v>2800</v>
      </c>
      <c r="G8" s="12">
        <f t="shared" ref="G8:L8" si="3">SUM(G3:G7)</f>
        <v>2000</v>
      </c>
      <c r="H8" s="12">
        <f t="shared" ref="H8:I8" si="4">SUM(H3:H7)</f>
        <v>4300</v>
      </c>
      <c r="I8" s="12">
        <f t="shared" si="4"/>
        <v>2000</v>
      </c>
      <c r="J8" s="12">
        <f t="shared" si="3"/>
        <v>500</v>
      </c>
      <c r="K8" s="12">
        <f t="shared" si="3"/>
        <v>500</v>
      </c>
      <c r="L8" s="12">
        <f t="shared" si="3"/>
        <v>200</v>
      </c>
      <c r="M8" s="12">
        <f t="shared" ref="M8" si="5">SUM(M3:M7)</f>
        <v>2000</v>
      </c>
      <c r="N8" s="12">
        <f t="shared" ref="N8" si="6">SUM(N3:N7)</f>
        <v>18000</v>
      </c>
      <c r="O8" s="12">
        <f t="shared" ref="O8" si="7">SUM(O3:O7)</f>
        <v>0</v>
      </c>
      <c r="P8" s="12">
        <f t="shared" ref="P8:S8" si="8">SUM(P3:P7)</f>
        <v>0</v>
      </c>
      <c r="Q8" s="12">
        <f t="shared" si="8"/>
        <v>820</v>
      </c>
      <c r="R8" s="12">
        <f t="shared" si="8"/>
        <v>300</v>
      </c>
      <c r="S8" s="12">
        <f t="shared" si="8"/>
        <v>800</v>
      </c>
      <c r="T8" s="12">
        <f t="shared" ref="T8" si="9">SUM(T3:T7)</f>
        <v>0</v>
      </c>
      <c r="U8" s="12">
        <f t="shared" ref="U8" si="10">SUM(U3:U7)</f>
        <v>0</v>
      </c>
    </row>
    <row r="9" spans="1:21" s="9" customFormat="1" ht="18.75" customHeight="1" thickBot="1" x14ac:dyDescent="0.3">
      <c r="A9" s="10">
        <v>78</v>
      </c>
      <c r="B9" s="11" t="s">
        <v>18</v>
      </c>
      <c r="C9" s="39">
        <f t="shared" si="0"/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s="9" customFormat="1" ht="18.75" customHeight="1" thickBot="1" x14ac:dyDescent="0.3">
      <c r="A10" s="13">
        <v>7</v>
      </c>
      <c r="B10" s="14" t="s">
        <v>19</v>
      </c>
      <c r="C10" s="40">
        <f t="shared" si="0"/>
        <v>113720</v>
      </c>
      <c r="D10" s="15">
        <f t="shared" ref="D10:T10" si="11">D8+D9</f>
        <v>59500</v>
      </c>
      <c r="E10" s="15">
        <f t="shared" si="11"/>
        <v>20000</v>
      </c>
      <c r="F10" s="15">
        <f t="shared" si="11"/>
        <v>2800</v>
      </c>
      <c r="G10" s="15">
        <f t="shared" si="11"/>
        <v>2000</v>
      </c>
      <c r="H10" s="15">
        <f t="shared" si="11"/>
        <v>4300</v>
      </c>
      <c r="I10" s="15">
        <f t="shared" si="11"/>
        <v>2000</v>
      </c>
      <c r="J10" s="15">
        <f t="shared" si="11"/>
        <v>500</v>
      </c>
      <c r="K10" s="15">
        <f t="shared" si="11"/>
        <v>500</v>
      </c>
      <c r="L10" s="15">
        <f t="shared" si="11"/>
        <v>200</v>
      </c>
      <c r="M10" s="15">
        <f t="shared" si="11"/>
        <v>2000</v>
      </c>
      <c r="N10" s="15">
        <f t="shared" si="11"/>
        <v>18000</v>
      </c>
      <c r="O10" s="15">
        <f t="shared" si="11"/>
        <v>0</v>
      </c>
      <c r="P10" s="15">
        <f t="shared" si="11"/>
        <v>0</v>
      </c>
      <c r="Q10" s="15">
        <f t="shared" si="11"/>
        <v>820</v>
      </c>
      <c r="R10" s="15">
        <f t="shared" si="11"/>
        <v>300</v>
      </c>
      <c r="S10" s="15">
        <f t="shared" si="11"/>
        <v>800</v>
      </c>
      <c r="T10" s="15">
        <f t="shared" si="11"/>
        <v>0</v>
      </c>
      <c r="U10" s="15">
        <f t="shared" ref="U10" si="12">U8+U9</f>
        <v>0</v>
      </c>
    </row>
    <row r="11" spans="1:21" s="47" customFormat="1" ht="18.75" customHeight="1" x14ac:dyDescent="0.25">
      <c r="A11" s="6">
        <v>702</v>
      </c>
      <c r="B11" s="7" t="s">
        <v>60</v>
      </c>
      <c r="C11" s="33">
        <f t="shared" si="0"/>
        <v>11900</v>
      </c>
      <c r="D11" s="34"/>
      <c r="E11" s="34"/>
      <c r="F11" s="34"/>
      <c r="G11" s="34"/>
      <c r="H11" s="33"/>
      <c r="I11" s="33"/>
      <c r="J11" s="33"/>
      <c r="K11" s="34"/>
      <c r="L11" s="34"/>
      <c r="M11" s="33"/>
      <c r="N11" s="33">
        <v>11900</v>
      </c>
      <c r="O11" s="34"/>
      <c r="P11" s="34"/>
      <c r="Q11" s="34"/>
      <c r="R11" s="34"/>
      <c r="S11" s="34"/>
      <c r="T11" s="34"/>
      <c r="U11" s="34"/>
    </row>
    <row r="12" spans="1:21" s="47" customFormat="1" ht="18.75" customHeight="1" thickBot="1" x14ac:dyDescent="0.3">
      <c r="A12" s="6">
        <v>7400</v>
      </c>
      <c r="B12" s="7" t="s">
        <v>61</v>
      </c>
      <c r="C12" s="38">
        <f t="shared" si="0"/>
        <v>0</v>
      </c>
      <c r="D12" s="50"/>
      <c r="E12" s="50"/>
      <c r="F12" s="50"/>
      <c r="G12" s="50"/>
      <c r="H12" s="38"/>
      <c r="I12" s="38"/>
      <c r="J12" s="38"/>
      <c r="K12" s="50"/>
      <c r="L12" s="50"/>
      <c r="M12" s="38"/>
      <c r="N12" s="38"/>
      <c r="O12" s="50"/>
      <c r="P12" s="50"/>
      <c r="Q12" s="50"/>
      <c r="R12" s="50"/>
      <c r="S12" s="50"/>
      <c r="T12" s="50"/>
      <c r="U12" s="50"/>
    </row>
    <row r="13" spans="1:21" s="48" customFormat="1" ht="18.75" customHeight="1" thickBot="1" x14ac:dyDescent="0.3">
      <c r="A13" s="13">
        <v>7</v>
      </c>
      <c r="B13" s="14" t="s">
        <v>62</v>
      </c>
      <c r="C13" s="40">
        <f t="shared" si="0"/>
        <v>11900</v>
      </c>
      <c r="D13" s="49">
        <f>D11+D12</f>
        <v>0</v>
      </c>
      <c r="E13" s="49">
        <f t="shared" ref="E13:U13" si="13">E11+E12</f>
        <v>0</v>
      </c>
      <c r="F13" s="49">
        <f t="shared" si="13"/>
        <v>0</v>
      </c>
      <c r="G13" s="49">
        <f t="shared" si="13"/>
        <v>0</v>
      </c>
      <c r="H13" s="49">
        <f t="shared" si="13"/>
        <v>0</v>
      </c>
      <c r="I13" s="49">
        <f t="shared" si="13"/>
        <v>0</v>
      </c>
      <c r="J13" s="49">
        <f t="shared" si="13"/>
        <v>0</v>
      </c>
      <c r="K13" s="49">
        <f t="shared" si="13"/>
        <v>0</v>
      </c>
      <c r="L13" s="49">
        <f t="shared" si="13"/>
        <v>0</v>
      </c>
      <c r="M13" s="49">
        <f t="shared" si="13"/>
        <v>0</v>
      </c>
      <c r="N13" s="49">
        <f t="shared" si="13"/>
        <v>11900</v>
      </c>
      <c r="O13" s="49">
        <f t="shared" si="13"/>
        <v>0</v>
      </c>
      <c r="P13" s="49">
        <f t="shared" si="13"/>
        <v>0</v>
      </c>
      <c r="Q13" s="49">
        <f t="shared" si="13"/>
        <v>0</v>
      </c>
      <c r="R13" s="49">
        <f t="shared" si="13"/>
        <v>0</v>
      </c>
      <c r="S13" s="49">
        <f t="shared" si="13"/>
        <v>0</v>
      </c>
      <c r="T13" s="49">
        <f t="shared" si="13"/>
        <v>0</v>
      </c>
      <c r="U13" s="49">
        <f t="shared" si="13"/>
        <v>0</v>
      </c>
    </row>
    <row r="14" spans="1:21" s="9" customFormat="1" ht="18.75" customHeight="1" x14ac:dyDescent="0.25">
      <c r="A14" s="6">
        <v>400</v>
      </c>
      <c r="B14" s="7" t="s">
        <v>20</v>
      </c>
      <c r="C14" s="33">
        <f t="shared" si="0"/>
        <v>5860</v>
      </c>
      <c r="D14" s="42">
        <v>600</v>
      </c>
      <c r="E14" s="42"/>
      <c r="F14" s="42">
        <v>260</v>
      </c>
      <c r="G14" s="42"/>
      <c r="H14" s="43"/>
      <c r="I14" s="43"/>
      <c r="J14" s="43"/>
      <c r="K14" s="43"/>
      <c r="L14" s="42"/>
      <c r="M14" s="43"/>
      <c r="N14" s="42"/>
      <c r="O14" s="42"/>
      <c r="P14" s="42"/>
      <c r="Q14" s="42">
        <v>5000</v>
      </c>
      <c r="R14" s="42"/>
      <c r="S14" s="42"/>
      <c r="T14" s="42"/>
      <c r="U14" s="42"/>
    </row>
    <row r="15" spans="1:21" s="9" customFormat="1" ht="18.75" customHeight="1" x14ac:dyDescent="0.25">
      <c r="A15" s="6">
        <v>402</v>
      </c>
      <c r="B15" s="7" t="s">
        <v>21</v>
      </c>
      <c r="C15" s="35">
        <f t="shared" si="0"/>
        <v>520</v>
      </c>
      <c r="D15" s="42">
        <v>450</v>
      </c>
      <c r="E15" s="42"/>
      <c r="F15" s="42"/>
      <c r="G15" s="42">
        <v>70</v>
      </c>
      <c r="H15" s="43"/>
      <c r="I15" s="43"/>
      <c r="J15" s="43"/>
      <c r="K15" s="43"/>
      <c r="L15" s="43"/>
      <c r="M15" s="43"/>
      <c r="N15" s="42"/>
      <c r="O15" s="42"/>
      <c r="P15" s="43"/>
      <c r="Q15" s="42"/>
      <c r="R15" s="42"/>
      <c r="S15" s="42"/>
      <c r="T15" s="42"/>
      <c r="U15" s="42"/>
    </row>
    <row r="16" spans="1:21" s="9" customFormat="1" ht="18.75" customHeight="1" x14ac:dyDescent="0.25">
      <c r="A16" s="6">
        <v>403</v>
      </c>
      <c r="B16" s="7" t="s">
        <v>22</v>
      </c>
      <c r="C16" s="35">
        <f t="shared" si="0"/>
        <v>0</v>
      </c>
      <c r="D16" s="42"/>
      <c r="E16" s="42"/>
      <c r="F16" s="42"/>
      <c r="G16" s="42"/>
      <c r="H16" s="43"/>
      <c r="I16" s="43"/>
      <c r="J16" s="43"/>
      <c r="K16" s="43"/>
      <c r="L16" s="43"/>
      <c r="M16" s="43"/>
      <c r="N16" s="42"/>
      <c r="O16" s="42"/>
      <c r="P16" s="43"/>
      <c r="Q16" s="42"/>
      <c r="R16" s="42"/>
      <c r="S16" s="42"/>
      <c r="T16" s="42"/>
      <c r="U16" s="42"/>
    </row>
    <row r="17" spans="1:21" s="9" customFormat="1" ht="18.75" customHeight="1" x14ac:dyDescent="0.25">
      <c r="A17" s="6">
        <v>404</v>
      </c>
      <c r="B17" s="7" t="s">
        <v>23</v>
      </c>
      <c r="C17" s="35">
        <f t="shared" si="0"/>
        <v>900</v>
      </c>
      <c r="D17" s="42">
        <v>900</v>
      </c>
      <c r="E17" s="42"/>
      <c r="F17" s="42"/>
      <c r="G17" s="42"/>
      <c r="H17" s="43"/>
      <c r="I17" s="43"/>
      <c r="J17" s="43"/>
      <c r="K17" s="43"/>
      <c r="L17" s="43"/>
      <c r="M17" s="43"/>
      <c r="N17" s="42"/>
      <c r="O17" s="42"/>
      <c r="P17" s="43"/>
      <c r="Q17" s="42"/>
      <c r="R17" s="42"/>
      <c r="S17" s="42"/>
      <c r="T17" s="42"/>
      <c r="U17" s="42"/>
    </row>
    <row r="18" spans="1:21" s="9" customFormat="1" ht="18.75" customHeight="1" thickBot="1" x14ac:dyDescent="0.3">
      <c r="A18" s="6">
        <v>406</v>
      </c>
      <c r="B18" s="7" t="s">
        <v>24</v>
      </c>
      <c r="C18" s="38">
        <f t="shared" si="0"/>
        <v>5437</v>
      </c>
      <c r="D18" s="42">
        <v>477</v>
      </c>
      <c r="E18" s="42">
        <v>390</v>
      </c>
      <c r="F18" s="42">
        <v>150</v>
      </c>
      <c r="G18" s="42">
        <v>70</v>
      </c>
      <c r="H18" s="43">
        <v>50</v>
      </c>
      <c r="I18" s="43">
        <v>50</v>
      </c>
      <c r="J18" s="43"/>
      <c r="K18" s="43"/>
      <c r="L18" s="43"/>
      <c r="M18" s="43"/>
      <c r="N18" s="42">
        <v>100</v>
      </c>
      <c r="O18" s="42">
        <v>1750</v>
      </c>
      <c r="P18" s="43">
        <v>2300</v>
      </c>
      <c r="Q18" s="42"/>
      <c r="R18" s="42"/>
      <c r="S18" s="42"/>
      <c r="T18" s="42">
        <v>100</v>
      </c>
      <c r="U18" s="42"/>
    </row>
    <row r="19" spans="1:21" s="9" customFormat="1" ht="18.75" customHeight="1" thickBot="1" x14ac:dyDescent="0.3">
      <c r="A19" s="10">
        <v>40</v>
      </c>
      <c r="B19" s="11" t="s">
        <v>25</v>
      </c>
      <c r="C19" s="39">
        <f t="shared" si="0"/>
        <v>12717</v>
      </c>
      <c r="D19" s="12">
        <f t="shared" ref="D19:U19" si="14">SUM(D14:D18)</f>
        <v>2427</v>
      </c>
      <c r="E19" s="12">
        <f t="shared" si="14"/>
        <v>390</v>
      </c>
      <c r="F19" s="12">
        <f t="shared" si="14"/>
        <v>410</v>
      </c>
      <c r="G19" s="12">
        <f t="shared" si="14"/>
        <v>140</v>
      </c>
      <c r="H19" s="12">
        <f t="shared" si="14"/>
        <v>50</v>
      </c>
      <c r="I19" s="12">
        <f t="shared" si="14"/>
        <v>50</v>
      </c>
      <c r="J19" s="12">
        <f t="shared" si="14"/>
        <v>0</v>
      </c>
      <c r="K19" s="12">
        <f t="shared" si="14"/>
        <v>0</v>
      </c>
      <c r="L19" s="12">
        <f t="shared" si="14"/>
        <v>0</v>
      </c>
      <c r="M19" s="12">
        <f t="shared" si="14"/>
        <v>0</v>
      </c>
      <c r="N19" s="12">
        <f t="shared" si="14"/>
        <v>100</v>
      </c>
      <c r="O19" s="12">
        <f t="shared" si="14"/>
        <v>1750</v>
      </c>
      <c r="P19" s="12">
        <f t="shared" si="14"/>
        <v>2300</v>
      </c>
      <c r="Q19" s="12">
        <f t="shared" si="14"/>
        <v>5000</v>
      </c>
      <c r="R19" s="12">
        <f t="shared" si="14"/>
        <v>0</v>
      </c>
      <c r="S19" s="12">
        <f t="shared" si="14"/>
        <v>0</v>
      </c>
      <c r="T19" s="12">
        <f t="shared" si="14"/>
        <v>100</v>
      </c>
      <c r="U19" s="12">
        <f t="shared" si="14"/>
        <v>0</v>
      </c>
    </row>
    <row r="20" spans="1:21" s="9" customFormat="1" ht="18.75" customHeight="1" x14ac:dyDescent="0.25">
      <c r="A20" s="6">
        <v>411</v>
      </c>
      <c r="B20" s="7" t="s">
        <v>26</v>
      </c>
      <c r="C20" s="33">
        <f t="shared" si="0"/>
        <v>7500</v>
      </c>
      <c r="D20" s="42"/>
      <c r="E20" s="42"/>
      <c r="F20" s="42"/>
      <c r="G20" s="42"/>
      <c r="H20" s="43"/>
      <c r="I20" s="43"/>
      <c r="J20" s="43"/>
      <c r="K20" s="43"/>
      <c r="L20" s="42"/>
      <c r="M20" s="43"/>
      <c r="N20" s="42"/>
      <c r="O20" s="42"/>
      <c r="P20" s="42">
        <v>6000</v>
      </c>
      <c r="Q20" s="42"/>
      <c r="R20" s="42"/>
      <c r="S20" s="42"/>
      <c r="T20" s="42"/>
      <c r="U20" s="42">
        <v>1500</v>
      </c>
    </row>
    <row r="21" spans="1:21" s="9" customFormat="1" ht="18.75" customHeight="1" x14ac:dyDescent="0.25">
      <c r="A21" s="6">
        <v>412</v>
      </c>
      <c r="B21" s="7" t="s">
        <v>27</v>
      </c>
      <c r="C21" s="35">
        <f t="shared" si="0"/>
        <v>0</v>
      </c>
      <c r="D21" s="42"/>
      <c r="E21" s="42"/>
      <c r="F21" s="42"/>
      <c r="G21" s="42"/>
      <c r="H21" s="43"/>
      <c r="I21" s="43"/>
      <c r="J21" s="43"/>
      <c r="K21" s="43"/>
      <c r="L21" s="43"/>
      <c r="M21" s="43"/>
      <c r="N21" s="42"/>
      <c r="O21" s="42"/>
      <c r="P21" s="43"/>
      <c r="Q21" s="42"/>
      <c r="R21" s="42"/>
      <c r="S21" s="42"/>
      <c r="T21" s="42"/>
      <c r="U21" s="42"/>
    </row>
    <row r="22" spans="1:21" s="9" customFormat="1" ht="18.75" customHeight="1" x14ac:dyDescent="0.25">
      <c r="A22" s="6">
        <v>413</v>
      </c>
      <c r="B22" s="7" t="s">
        <v>28</v>
      </c>
      <c r="C22" s="35">
        <f t="shared" si="0"/>
        <v>5180</v>
      </c>
      <c r="D22" s="42">
        <v>4130</v>
      </c>
      <c r="E22" s="42">
        <v>350</v>
      </c>
      <c r="F22" s="42"/>
      <c r="G22" s="42">
        <v>400</v>
      </c>
      <c r="H22" s="43"/>
      <c r="I22" s="43"/>
      <c r="J22" s="43"/>
      <c r="K22" s="43"/>
      <c r="L22" s="43"/>
      <c r="M22" s="43"/>
      <c r="N22" s="42"/>
      <c r="O22" s="42">
        <v>300</v>
      </c>
      <c r="P22" s="43"/>
      <c r="Q22" s="42"/>
      <c r="R22" s="42"/>
      <c r="S22" s="42"/>
      <c r="T22" s="42"/>
      <c r="U22" s="42"/>
    </row>
    <row r="23" spans="1:21" s="9" customFormat="1" ht="18.75" customHeight="1" x14ac:dyDescent="0.25">
      <c r="A23" s="6">
        <v>414</v>
      </c>
      <c r="B23" s="7" t="s">
        <v>29</v>
      </c>
      <c r="C23" s="35">
        <f t="shared" si="0"/>
        <v>100</v>
      </c>
      <c r="D23" s="42"/>
      <c r="E23" s="42"/>
      <c r="F23" s="42"/>
      <c r="G23" s="42"/>
      <c r="H23" s="43"/>
      <c r="I23" s="43"/>
      <c r="J23" s="43"/>
      <c r="K23" s="43"/>
      <c r="L23" s="43"/>
      <c r="M23" s="43"/>
      <c r="N23" s="42"/>
      <c r="O23" s="42"/>
      <c r="P23" s="43"/>
      <c r="Q23" s="42"/>
      <c r="R23" s="42"/>
      <c r="S23" s="42"/>
      <c r="T23" s="42">
        <v>100</v>
      </c>
      <c r="U23" s="42"/>
    </row>
    <row r="24" spans="1:21" s="9" customFormat="1" ht="18.75" customHeight="1" x14ac:dyDescent="0.25">
      <c r="A24" s="6">
        <v>415</v>
      </c>
      <c r="B24" s="7" t="s">
        <v>30</v>
      </c>
      <c r="C24" s="35">
        <f t="shared" si="0"/>
        <v>2600</v>
      </c>
      <c r="D24" s="42">
        <v>1625</v>
      </c>
      <c r="E24" s="42">
        <v>160</v>
      </c>
      <c r="F24" s="42"/>
      <c r="G24" s="42">
        <v>15</v>
      </c>
      <c r="H24" s="43"/>
      <c r="I24" s="43"/>
      <c r="J24" s="43"/>
      <c r="K24" s="43"/>
      <c r="L24" s="43"/>
      <c r="M24" s="43"/>
      <c r="N24" s="42">
        <v>800</v>
      </c>
      <c r="O24" s="42"/>
      <c r="P24" s="43"/>
      <c r="Q24" s="42"/>
      <c r="R24" s="42"/>
      <c r="S24" s="42"/>
      <c r="T24" s="42"/>
      <c r="U24" s="42"/>
    </row>
    <row r="25" spans="1:21" s="18" customFormat="1" ht="18.75" customHeight="1" x14ac:dyDescent="0.25">
      <c r="A25" s="16">
        <v>4160</v>
      </c>
      <c r="B25" s="17" t="s">
        <v>31</v>
      </c>
      <c r="C25" s="35">
        <f t="shared" si="0"/>
        <v>18650</v>
      </c>
      <c r="D25" s="44">
        <v>7400</v>
      </c>
      <c r="E25" s="44">
        <v>7100</v>
      </c>
      <c r="F25" s="44"/>
      <c r="G25" s="44">
        <v>500</v>
      </c>
      <c r="H25" s="45">
        <v>300</v>
      </c>
      <c r="I25" s="45">
        <v>550</v>
      </c>
      <c r="J25" s="45"/>
      <c r="K25" s="45"/>
      <c r="L25" s="45"/>
      <c r="M25" s="45"/>
      <c r="N25" s="44">
        <v>2000</v>
      </c>
      <c r="O25" s="44"/>
      <c r="P25" s="45"/>
      <c r="Q25" s="44"/>
      <c r="R25" s="44"/>
      <c r="S25" s="44">
        <v>800</v>
      </c>
      <c r="T25" s="44"/>
      <c r="U25" s="44"/>
    </row>
    <row r="26" spans="1:21" s="18" customFormat="1" ht="18.75" customHeight="1" x14ac:dyDescent="0.25">
      <c r="A26" s="16">
        <v>4161</v>
      </c>
      <c r="B26" s="17" t="s">
        <v>32</v>
      </c>
      <c r="C26" s="35">
        <f t="shared" si="0"/>
        <v>5550</v>
      </c>
      <c r="D26" s="44">
        <v>400</v>
      </c>
      <c r="E26" s="44"/>
      <c r="F26" s="44">
        <v>350</v>
      </c>
      <c r="G26" s="44"/>
      <c r="H26" s="44">
        <v>150</v>
      </c>
      <c r="I26" s="44">
        <v>400</v>
      </c>
      <c r="J26" s="44">
        <v>300</v>
      </c>
      <c r="K26" s="44"/>
      <c r="L26" s="44">
        <v>400</v>
      </c>
      <c r="M26" s="44">
        <v>150</v>
      </c>
      <c r="N26" s="44"/>
      <c r="O26" s="44">
        <v>2700</v>
      </c>
      <c r="P26" s="44">
        <v>700</v>
      </c>
      <c r="Q26" s="44"/>
      <c r="R26" s="44"/>
      <c r="S26" s="44"/>
      <c r="T26" s="44"/>
      <c r="U26" s="44"/>
    </row>
    <row r="27" spans="1:21" s="9" customFormat="1" ht="18.75" customHeight="1" x14ac:dyDescent="0.25">
      <c r="A27" s="6">
        <v>416</v>
      </c>
      <c r="B27" s="7" t="s">
        <v>33</v>
      </c>
      <c r="C27" s="35">
        <f t="shared" si="0"/>
        <v>20400</v>
      </c>
      <c r="D27" s="42">
        <v>4000</v>
      </c>
      <c r="E27" s="42">
        <f t="shared" ref="E27:U27" si="15">SUM(E25:E26)</f>
        <v>7100</v>
      </c>
      <c r="F27" s="42">
        <f t="shared" si="15"/>
        <v>350</v>
      </c>
      <c r="G27" s="42">
        <f t="shared" si="15"/>
        <v>500</v>
      </c>
      <c r="H27" s="42">
        <f t="shared" ref="H27:K27" si="16">SUM(H25:H26)</f>
        <v>450</v>
      </c>
      <c r="I27" s="42">
        <f t="shared" si="16"/>
        <v>950</v>
      </c>
      <c r="J27" s="42">
        <f t="shared" si="16"/>
        <v>300</v>
      </c>
      <c r="K27" s="42">
        <f t="shared" si="16"/>
        <v>0</v>
      </c>
      <c r="L27" s="42">
        <f t="shared" si="15"/>
        <v>400</v>
      </c>
      <c r="M27" s="42">
        <f t="shared" si="15"/>
        <v>150</v>
      </c>
      <c r="N27" s="42">
        <f t="shared" si="15"/>
        <v>2000</v>
      </c>
      <c r="O27" s="42">
        <f t="shared" si="15"/>
        <v>2700</v>
      </c>
      <c r="P27" s="42">
        <f t="shared" si="15"/>
        <v>700</v>
      </c>
      <c r="Q27" s="42">
        <f t="shared" si="15"/>
        <v>0</v>
      </c>
      <c r="R27" s="42">
        <f t="shared" si="15"/>
        <v>0</v>
      </c>
      <c r="S27" s="42">
        <f t="shared" si="15"/>
        <v>800</v>
      </c>
      <c r="T27" s="42">
        <f t="shared" si="15"/>
        <v>0</v>
      </c>
      <c r="U27" s="42">
        <f t="shared" si="15"/>
        <v>0</v>
      </c>
    </row>
    <row r="28" spans="1:21" s="9" customFormat="1" ht="18.75" customHeight="1" x14ac:dyDescent="0.25">
      <c r="A28" s="6">
        <v>417</v>
      </c>
      <c r="B28" s="7" t="s">
        <v>34</v>
      </c>
      <c r="C28" s="35">
        <f t="shared" si="0"/>
        <v>5568</v>
      </c>
      <c r="D28" s="42">
        <v>1873</v>
      </c>
      <c r="E28" s="42">
        <v>630</v>
      </c>
      <c r="F28" s="42">
        <v>350</v>
      </c>
      <c r="G28" s="42">
        <v>440</v>
      </c>
      <c r="H28" s="43">
        <v>360</v>
      </c>
      <c r="I28" s="43">
        <v>215</v>
      </c>
      <c r="J28" s="43"/>
      <c r="K28" s="43"/>
      <c r="L28" s="43"/>
      <c r="M28" s="43"/>
      <c r="N28" s="43"/>
      <c r="O28" s="42">
        <v>900</v>
      </c>
      <c r="P28" s="43"/>
      <c r="Q28" s="42"/>
      <c r="R28" s="42"/>
      <c r="S28" s="42"/>
      <c r="T28" s="42"/>
      <c r="U28" s="42">
        <v>800</v>
      </c>
    </row>
    <row r="29" spans="1:21" s="9" customFormat="1" ht="18.75" customHeight="1" x14ac:dyDescent="0.25">
      <c r="A29" s="6">
        <v>418</v>
      </c>
      <c r="B29" s="7" t="s">
        <v>35</v>
      </c>
      <c r="C29" s="35">
        <f t="shared" si="0"/>
        <v>6800</v>
      </c>
      <c r="D29" s="42">
        <v>2500</v>
      </c>
      <c r="E29" s="42">
        <v>700</v>
      </c>
      <c r="F29" s="42"/>
      <c r="G29" s="42"/>
      <c r="H29" s="42">
        <v>300</v>
      </c>
      <c r="I29" s="42">
        <v>100</v>
      </c>
      <c r="J29" s="42">
        <v>100</v>
      </c>
      <c r="K29" s="42"/>
      <c r="L29" s="43"/>
      <c r="M29" s="43"/>
      <c r="N29" s="42"/>
      <c r="O29" s="42">
        <v>350</v>
      </c>
      <c r="P29" s="43"/>
      <c r="Q29" s="42">
        <v>900</v>
      </c>
      <c r="R29" s="42"/>
      <c r="S29" s="42"/>
      <c r="T29" s="42">
        <v>850</v>
      </c>
      <c r="U29" s="42">
        <v>1000</v>
      </c>
    </row>
    <row r="30" spans="1:21" s="18" customFormat="1" ht="18.75" customHeight="1" x14ac:dyDescent="0.25">
      <c r="A30" s="16">
        <v>4190</v>
      </c>
      <c r="B30" s="17" t="s">
        <v>36</v>
      </c>
      <c r="C30" s="35">
        <f t="shared" si="0"/>
        <v>5730</v>
      </c>
      <c r="D30" s="44">
        <v>2000</v>
      </c>
      <c r="E30" s="44">
        <v>1230</v>
      </c>
      <c r="F30" s="44">
        <v>300</v>
      </c>
      <c r="G30" s="44">
        <v>250</v>
      </c>
      <c r="H30" s="45">
        <v>1100</v>
      </c>
      <c r="I30" s="45"/>
      <c r="J30" s="45"/>
      <c r="K30" s="45"/>
      <c r="L30" s="45"/>
      <c r="M30" s="45"/>
      <c r="N30" s="44"/>
      <c r="O30" s="44">
        <v>850</v>
      </c>
      <c r="P30" s="45"/>
      <c r="Q30" s="44"/>
      <c r="R30" s="44"/>
      <c r="S30" s="44"/>
      <c r="T30" s="44"/>
      <c r="U30" s="44"/>
    </row>
    <row r="31" spans="1:21" s="18" customFormat="1" ht="18.75" customHeight="1" x14ac:dyDescent="0.25">
      <c r="A31" s="16">
        <v>4191</v>
      </c>
      <c r="B31" s="17" t="s">
        <v>37</v>
      </c>
      <c r="C31" s="35">
        <f t="shared" si="0"/>
        <v>905</v>
      </c>
      <c r="D31" s="44">
        <v>400</v>
      </c>
      <c r="E31" s="44"/>
      <c r="F31" s="44"/>
      <c r="G31" s="44">
        <v>55</v>
      </c>
      <c r="H31" s="45"/>
      <c r="I31" s="45"/>
      <c r="J31" s="45"/>
      <c r="K31" s="45"/>
      <c r="L31" s="45"/>
      <c r="M31" s="45"/>
      <c r="N31" s="44"/>
      <c r="O31" s="44"/>
      <c r="P31" s="45"/>
      <c r="Q31" s="44"/>
      <c r="R31" s="44"/>
      <c r="S31" s="44"/>
      <c r="T31" s="44">
        <v>450</v>
      </c>
      <c r="U31" s="44"/>
    </row>
    <row r="32" spans="1:21" s="18" customFormat="1" ht="18.75" customHeight="1" x14ac:dyDescent="0.25">
      <c r="A32" s="16">
        <v>4192</v>
      </c>
      <c r="B32" s="17" t="s">
        <v>38</v>
      </c>
      <c r="C32" s="35">
        <f t="shared" si="0"/>
        <v>0</v>
      </c>
      <c r="D32" s="44"/>
      <c r="E32" s="44"/>
      <c r="F32" s="44"/>
      <c r="G32" s="44"/>
      <c r="H32" s="45"/>
      <c r="I32" s="45"/>
      <c r="J32" s="45"/>
      <c r="K32" s="45"/>
      <c r="L32" s="45"/>
      <c r="M32" s="45"/>
      <c r="N32" s="44"/>
      <c r="O32" s="44"/>
      <c r="P32" s="45"/>
      <c r="Q32" s="44"/>
      <c r="R32" s="44"/>
      <c r="S32" s="44"/>
      <c r="T32" s="44"/>
      <c r="U32" s="44"/>
    </row>
    <row r="33" spans="1:39" s="9" customFormat="1" ht="18.75" customHeight="1" thickBot="1" x14ac:dyDescent="0.3">
      <c r="A33" s="6">
        <v>419</v>
      </c>
      <c r="B33" s="7" t="s">
        <v>36</v>
      </c>
      <c r="C33" s="38">
        <f t="shared" si="0"/>
        <v>6635</v>
      </c>
      <c r="D33" s="42">
        <f>SUM(D30:D32)</f>
        <v>2400</v>
      </c>
      <c r="E33" s="42">
        <f t="shared" ref="E33:G33" si="17">SUM(E30:E32)</f>
        <v>1230</v>
      </c>
      <c r="F33" s="42">
        <f t="shared" si="17"/>
        <v>300</v>
      </c>
      <c r="G33" s="42">
        <f t="shared" si="17"/>
        <v>305</v>
      </c>
      <c r="H33" s="42">
        <f t="shared" ref="H33:U33" si="18">SUM(H30:H32)</f>
        <v>1100</v>
      </c>
      <c r="I33" s="42">
        <f t="shared" si="18"/>
        <v>0</v>
      </c>
      <c r="J33" s="42">
        <f t="shared" si="18"/>
        <v>0</v>
      </c>
      <c r="K33" s="42">
        <f t="shared" si="18"/>
        <v>0</v>
      </c>
      <c r="L33" s="42">
        <f t="shared" si="18"/>
        <v>0</v>
      </c>
      <c r="M33" s="42">
        <f t="shared" si="18"/>
        <v>0</v>
      </c>
      <c r="N33" s="42">
        <f t="shared" si="18"/>
        <v>0</v>
      </c>
      <c r="O33" s="42">
        <f t="shared" si="18"/>
        <v>850</v>
      </c>
      <c r="P33" s="42">
        <f t="shared" si="18"/>
        <v>0</v>
      </c>
      <c r="Q33" s="42">
        <f t="shared" si="18"/>
        <v>0</v>
      </c>
      <c r="R33" s="42">
        <f t="shared" si="18"/>
        <v>0</v>
      </c>
      <c r="S33" s="42">
        <f t="shared" si="18"/>
        <v>0</v>
      </c>
      <c r="T33" s="42">
        <f t="shared" si="18"/>
        <v>450</v>
      </c>
      <c r="U33" s="42">
        <f t="shared" si="18"/>
        <v>0</v>
      </c>
    </row>
    <row r="34" spans="1:39" s="9" customFormat="1" ht="18.75" customHeight="1" thickBot="1" x14ac:dyDescent="0.3">
      <c r="A34" s="10">
        <v>41</v>
      </c>
      <c r="B34" s="11" t="s">
        <v>39</v>
      </c>
      <c r="C34" s="39">
        <f t="shared" si="0"/>
        <v>54783</v>
      </c>
      <c r="D34" s="12">
        <f t="shared" ref="D34:U34" si="19">+D21+D22+D23+D24+D27+D28+D29+D33+D20</f>
        <v>16528</v>
      </c>
      <c r="E34" s="12">
        <f t="shared" si="19"/>
        <v>10170</v>
      </c>
      <c r="F34" s="12">
        <f t="shared" si="19"/>
        <v>1000</v>
      </c>
      <c r="G34" s="12">
        <f>+G21+G22+G23+G24+G27+G28+G29+G33+G20</f>
        <v>1660</v>
      </c>
      <c r="H34" s="12">
        <f t="shared" si="19"/>
        <v>2210</v>
      </c>
      <c r="I34" s="12">
        <f t="shared" si="19"/>
        <v>1265</v>
      </c>
      <c r="J34" s="12">
        <f t="shared" si="19"/>
        <v>400</v>
      </c>
      <c r="K34" s="12">
        <f t="shared" si="19"/>
        <v>0</v>
      </c>
      <c r="L34" s="12">
        <f t="shared" si="19"/>
        <v>400</v>
      </c>
      <c r="M34" s="12">
        <f t="shared" si="19"/>
        <v>150</v>
      </c>
      <c r="N34" s="12">
        <f t="shared" si="19"/>
        <v>2800</v>
      </c>
      <c r="O34" s="12">
        <f t="shared" si="19"/>
        <v>5100</v>
      </c>
      <c r="P34" s="12">
        <f t="shared" si="19"/>
        <v>6700</v>
      </c>
      <c r="Q34" s="12">
        <f t="shared" si="19"/>
        <v>900</v>
      </c>
      <c r="R34" s="12">
        <f t="shared" si="19"/>
        <v>0</v>
      </c>
      <c r="S34" s="12">
        <f t="shared" si="19"/>
        <v>800</v>
      </c>
      <c r="T34" s="12">
        <f t="shared" si="19"/>
        <v>1400</v>
      </c>
      <c r="U34" s="12">
        <f t="shared" si="19"/>
        <v>3300</v>
      </c>
    </row>
    <row r="35" spans="1:39" s="51" customFormat="1" ht="18.75" customHeight="1" thickBot="1" x14ac:dyDescent="0.3">
      <c r="A35" s="10">
        <v>43</v>
      </c>
      <c r="B35" s="11" t="s">
        <v>40</v>
      </c>
      <c r="C35" s="39">
        <f t="shared" si="0"/>
        <v>350</v>
      </c>
      <c r="D35" s="12">
        <v>350</v>
      </c>
      <c r="E35" s="12"/>
      <c r="F35" s="12"/>
      <c r="G35" s="12"/>
      <c r="H35" s="36"/>
      <c r="I35" s="36"/>
      <c r="J35" s="36"/>
      <c r="K35" s="36"/>
      <c r="L35" s="36"/>
      <c r="M35" s="36"/>
      <c r="N35" s="12"/>
      <c r="O35" s="12"/>
      <c r="P35" s="36"/>
      <c r="Q35" s="12"/>
      <c r="R35" s="12"/>
      <c r="S35" s="12"/>
      <c r="T35" s="12"/>
      <c r="U35" s="12"/>
    </row>
    <row r="36" spans="1:39" s="9" customFormat="1" ht="18.75" customHeight="1" x14ac:dyDescent="0.25">
      <c r="A36" s="6">
        <v>470</v>
      </c>
      <c r="B36" s="7" t="s">
        <v>41</v>
      </c>
      <c r="C36" s="33">
        <f t="shared" si="0"/>
        <v>20600</v>
      </c>
      <c r="D36" s="42">
        <f>13079-840-420-210-210</f>
        <v>11399</v>
      </c>
      <c r="E36" s="42">
        <v>6681</v>
      </c>
      <c r="F36" s="42">
        <v>1050</v>
      </c>
      <c r="G36" s="42"/>
      <c r="H36" s="42">
        <v>1050</v>
      </c>
      <c r="I36" s="43">
        <v>420</v>
      </c>
      <c r="J36" s="43"/>
      <c r="K36" s="43"/>
      <c r="L36" s="43"/>
      <c r="M36" s="43"/>
      <c r="N36" s="42"/>
      <c r="O36" s="42"/>
      <c r="P36" s="43"/>
      <c r="Q36" s="42"/>
      <c r="R36" s="42"/>
      <c r="S36" s="42"/>
      <c r="T36" s="42"/>
      <c r="U36" s="42"/>
    </row>
    <row r="37" spans="1:39" s="18" customFormat="1" ht="18.75" customHeight="1" x14ac:dyDescent="0.25">
      <c r="A37" s="16">
        <v>4730</v>
      </c>
      <c r="B37" s="17" t="s">
        <v>42</v>
      </c>
      <c r="C37" s="35">
        <f t="shared" si="0"/>
        <v>2621</v>
      </c>
      <c r="D37" s="44">
        <v>1051</v>
      </c>
      <c r="E37" s="44">
        <v>1270</v>
      </c>
      <c r="F37" s="44"/>
      <c r="G37" s="44"/>
      <c r="H37" s="44">
        <v>300</v>
      </c>
      <c r="I37" s="45"/>
      <c r="J37" s="45"/>
      <c r="K37" s="45"/>
      <c r="L37" s="45"/>
      <c r="M37" s="45"/>
      <c r="N37" s="44"/>
      <c r="O37" s="44"/>
      <c r="P37" s="45"/>
      <c r="Q37" s="44"/>
      <c r="R37" s="44"/>
      <c r="S37" s="44"/>
      <c r="T37" s="44"/>
      <c r="U37" s="44"/>
    </row>
    <row r="38" spans="1:39" s="18" customFormat="1" ht="18.75" customHeight="1" x14ac:dyDescent="0.25">
      <c r="A38" s="16">
        <v>4732</v>
      </c>
      <c r="B38" s="17" t="s">
        <v>43</v>
      </c>
      <c r="C38" s="35">
        <f t="shared" si="0"/>
        <v>800</v>
      </c>
      <c r="D38" s="44">
        <v>800</v>
      </c>
      <c r="E38" s="44"/>
      <c r="F38" s="44"/>
      <c r="G38" s="44"/>
      <c r="H38" s="44"/>
      <c r="I38" s="45"/>
      <c r="J38" s="45"/>
      <c r="K38" s="45"/>
      <c r="L38" s="45"/>
      <c r="M38" s="45"/>
      <c r="N38" s="44"/>
      <c r="O38" s="44"/>
      <c r="P38" s="45"/>
      <c r="Q38" s="44"/>
      <c r="R38" s="44"/>
      <c r="S38" s="44"/>
      <c r="T38" s="44"/>
      <c r="U38" s="44"/>
    </row>
    <row r="39" spans="1:39" s="5" customFormat="1" ht="18.75" customHeight="1" x14ac:dyDescent="0.25">
      <c r="A39" s="6">
        <v>473</v>
      </c>
      <c r="B39" s="7" t="s">
        <v>44</v>
      </c>
      <c r="C39" s="35">
        <f t="shared" si="0"/>
        <v>3421</v>
      </c>
      <c r="D39" s="42">
        <f>SUM(D37:D38)</f>
        <v>1851</v>
      </c>
      <c r="E39" s="42">
        <f t="shared" ref="E39:U39" si="20">SUM(E37:E38)</f>
        <v>1270</v>
      </c>
      <c r="F39" s="42">
        <f t="shared" ref="F39" si="21">SUM(F37:F38)</f>
        <v>0</v>
      </c>
      <c r="G39" s="42">
        <f t="shared" ref="G39" si="22">SUM(G37:G38)</f>
        <v>0</v>
      </c>
      <c r="H39" s="42">
        <f t="shared" ref="H39" si="23">SUM(H37:H38)</f>
        <v>300</v>
      </c>
      <c r="I39" s="42">
        <f t="shared" ref="I39" si="24">SUM(I37:I38)</f>
        <v>0</v>
      </c>
      <c r="J39" s="42">
        <f t="shared" si="20"/>
        <v>0</v>
      </c>
      <c r="K39" s="42">
        <f t="shared" si="20"/>
        <v>0</v>
      </c>
      <c r="L39" s="42">
        <f t="shared" si="20"/>
        <v>0</v>
      </c>
      <c r="M39" s="42">
        <f t="shared" si="20"/>
        <v>0</v>
      </c>
      <c r="N39" s="42">
        <f t="shared" si="20"/>
        <v>0</v>
      </c>
      <c r="O39" s="42">
        <f t="shared" si="20"/>
        <v>0</v>
      </c>
      <c r="P39" s="42">
        <f t="shared" si="20"/>
        <v>0</v>
      </c>
      <c r="Q39" s="42">
        <f t="shared" si="20"/>
        <v>0</v>
      </c>
      <c r="R39" s="42">
        <f t="shared" si="20"/>
        <v>0</v>
      </c>
      <c r="S39" s="42">
        <f t="shared" si="20"/>
        <v>0</v>
      </c>
      <c r="T39" s="42">
        <f t="shared" si="20"/>
        <v>0</v>
      </c>
      <c r="U39" s="42">
        <f t="shared" si="20"/>
        <v>0</v>
      </c>
    </row>
    <row r="40" spans="1:39" s="5" customFormat="1" ht="18.75" customHeight="1" thickBot="1" x14ac:dyDescent="0.3">
      <c r="A40" s="6">
        <v>474</v>
      </c>
      <c r="B40" s="7" t="s">
        <v>45</v>
      </c>
      <c r="C40" s="38">
        <f t="shared" si="0"/>
        <v>3379</v>
      </c>
      <c r="D40" s="42">
        <v>1445</v>
      </c>
      <c r="E40" s="42">
        <v>1489</v>
      </c>
      <c r="F40" s="42">
        <v>190</v>
      </c>
      <c r="G40" s="42">
        <v>0</v>
      </c>
      <c r="H40" s="42">
        <v>190</v>
      </c>
      <c r="I40" s="46">
        <v>65</v>
      </c>
      <c r="J40" s="46"/>
      <c r="K40" s="46"/>
      <c r="L40" s="46"/>
      <c r="M40" s="46"/>
      <c r="N40" s="42">
        <v>0</v>
      </c>
      <c r="O40" s="42"/>
      <c r="P40" s="46"/>
      <c r="Q40" s="42"/>
      <c r="R40" s="42"/>
      <c r="S40" s="42"/>
      <c r="T40" s="42"/>
      <c r="U40" s="42"/>
    </row>
    <row r="41" spans="1:39" s="5" customFormat="1" ht="18.75" customHeight="1" thickBot="1" x14ac:dyDescent="0.3">
      <c r="A41" s="10">
        <v>47</v>
      </c>
      <c r="B41" s="11" t="s">
        <v>46</v>
      </c>
      <c r="C41" s="39">
        <f t="shared" si="0"/>
        <v>27400</v>
      </c>
      <c r="D41" s="12">
        <f t="shared" ref="D41:T41" si="25">+D36+D39+D40</f>
        <v>14695</v>
      </c>
      <c r="E41" s="12">
        <f t="shared" si="25"/>
        <v>9440</v>
      </c>
      <c r="F41" s="12">
        <f t="shared" si="25"/>
        <v>1240</v>
      </c>
      <c r="G41" s="12">
        <f t="shared" si="25"/>
        <v>0</v>
      </c>
      <c r="H41" s="12">
        <f t="shared" si="25"/>
        <v>1540</v>
      </c>
      <c r="I41" s="12">
        <f t="shared" si="25"/>
        <v>485</v>
      </c>
      <c r="J41" s="12">
        <f t="shared" si="25"/>
        <v>0</v>
      </c>
      <c r="K41" s="12">
        <f t="shared" si="25"/>
        <v>0</v>
      </c>
      <c r="L41" s="12">
        <f t="shared" si="25"/>
        <v>0</v>
      </c>
      <c r="M41" s="12">
        <f t="shared" si="25"/>
        <v>0</v>
      </c>
      <c r="N41" s="12">
        <f t="shared" si="25"/>
        <v>0</v>
      </c>
      <c r="O41" s="12">
        <f t="shared" si="25"/>
        <v>0</v>
      </c>
      <c r="P41" s="12">
        <f t="shared" si="25"/>
        <v>0</v>
      </c>
      <c r="Q41" s="12">
        <f t="shared" si="25"/>
        <v>0</v>
      </c>
      <c r="R41" s="12">
        <f t="shared" si="25"/>
        <v>0</v>
      </c>
      <c r="S41" s="12">
        <f t="shared" si="25"/>
        <v>0</v>
      </c>
      <c r="T41" s="12">
        <f t="shared" si="25"/>
        <v>0</v>
      </c>
      <c r="U41" s="12">
        <f t="shared" ref="U41" si="26">+U36+U39+U40</f>
        <v>0</v>
      </c>
    </row>
    <row r="42" spans="1:39" s="5" customFormat="1" ht="18.75" customHeight="1" thickBot="1" x14ac:dyDescent="0.3">
      <c r="A42" s="10">
        <v>48</v>
      </c>
      <c r="B42" s="11" t="s">
        <v>47</v>
      </c>
      <c r="C42" s="39">
        <f t="shared" si="0"/>
        <v>5090</v>
      </c>
      <c r="D42" s="12">
        <v>2440</v>
      </c>
      <c r="E42" s="12"/>
      <c r="F42" s="12">
        <v>150</v>
      </c>
      <c r="G42" s="12">
        <v>200</v>
      </c>
      <c r="H42" s="37">
        <v>500</v>
      </c>
      <c r="I42" s="37">
        <v>200</v>
      </c>
      <c r="J42" s="37">
        <v>100</v>
      </c>
      <c r="K42" s="37"/>
      <c r="L42" s="37"/>
      <c r="M42" s="37"/>
      <c r="N42" s="12">
        <v>1200</v>
      </c>
      <c r="O42" s="12"/>
      <c r="P42" s="37"/>
      <c r="Q42" s="12">
        <v>300</v>
      </c>
      <c r="R42" s="12"/>
      <c r="S42" s="12"/>
      <c r="T42" s="12"/>
      <c r="U42" s="12"/>
    </row>
    <row r="43" spans="1:39" s="5" customFormat="1" ht="18.75" customHeight="1" thickBot="1" x14ac:dyDescent="0.3">
      <c r="A43" s="13">
        <v>4</v>
      </c>
      <c r="B43" s="14" t="s">
        <v>48</v>
      </c>
      <c r="C43" s="40">
        <f>SUM(D43:U43)</f>
        <v>100340</v>
      </c>
      <c r="D43" s="19">
        <f>+D19+D34+D35+D41+D42</f>
        <v>36440</v>
      </c>
      <c r="E43" s="19">
        <f t="shared" ref="E43:U43" si="27">+E19+E34+E35+E41+E42</f>
        <v>20000</v>
      </c>
      <c r="F43" s="19">
        <f t="shared" si="27"/>
        <v>2800</v>
      </c>
      <c r="G43" s="19">
        <f t="shared" si="27"/>
        <v>2000</v>
      </c>
      <c r="H43" s="19">
        <f t="shared" si="27"/>
        <v>4300</v>
      </c>
      <c r="I43" s="19">
        <f t="shared" si="27"/>
        <v>2000</v>
      </c>
      <c r="J43" s="19">
        <f t="shared" si="27"/>
        <v>500</v>
      </c>
      <c r="K43" s="19">
        <f t="shared" si="27"/>
        <v>0</v>
      </c>
      <c r="L43" s="19">
        <f t="shared" si="27"/>
        <v>400</v>
      </c>
      <c r="M43" s="19">
        <f t="shared" si="27"/>
        <v>150</v>
      </c>
      <c r="N43" s="19">
        <f t="shared" si="27"/>
        <v>4100</v>
      </c>
      <c r="O43" s="19">
        <f t="shared" si="27"/>
        <v>6850</v>
      </c>
      <c r="P43" s="19">
        <f t="shared" si="27"/>
        <v>9000</v>
      </c>
      <c r="Q43" s="19">
        <f t="shared" si="27"/>
        <v>6200</v>
      </c>
      <c r="R43" s="19">
        <f t="shared" si="27"/>
        <v>0</v>
      </c>
      <c r="S43" s="19">
        <f t="shared" si="27"/>
        <v>800</v>
      </c>
      <c r="T43" s="19">
        <f t="shared" si="27"/>
        <v>1500</v>
      </c>
      <c r="U43" s="19">
        <f t="shared" si="27"/>
        <v>3300</v>
      </c>
    </row>
    <row r="44" spans="1:39" s="5" customFormat="1" ht="37.5" customHeight="1" thickBot="1" x14ac:dyDescent="0.3">
      <c r="A44" s="20"/>
      <c r="B44" s="21" t="s">
        <v>49</v>
      </c>
      <c r="C44" s="41">
        <f t="shared" si="0"/>
        <v>1480</v>
      </c>
      <c r="D44" s="22">
        <f>D10-D13-D43</f>
        <v>23060</v>
      </c>
      <c r="E44" s="22">
        <f t="shared" ref="E44:U44" si="28">E10-E13-E43</f>
        <v>0</v>
      </c>
      <c r="F44" s="22">
        <f t="shared" si="28"/>
        <v>0</v>
      </c>
      <c r="G44" s="22">
        <f t="shared" si="28"/>
        <v>0</v>
      </c>
      <c r="H44" s="22">
        <f t="shared" si="28"/>
        <v>0</v>
      </c>
      <c r="I44" s="22">
        <f t="shared" si="28"/>
        <v>0</v>
      </c>
      <c r="J44" s="22">
        <f t="shared" si="28"/>
        <v>0</v>
      </c>
      <c r="K44" s="22">
        <f t="shared" si="28"/>
        <v>500</v>
      </c>
      <c r="L44" s="22">
        <f t="shared" si="28"/>
        <v>-200</v>
      </c>
      <c r="M44" s="22">
        <f t="shared" si="28"/>
        <v>1850</v>
      </c>
      <c r="N44" s="22">
        <f t="shared" si="28"/>
        <v>2000</v>
      </c>
      <c r="O44" s="22">
        <f t="shared" si="28"/>
        <v>-6850</v>
      </c>
      <c r="P44" s="22">
        <f t="shared" si="28"/>
        <v>-9000</v>
      </c>
      <c r="Q44" s="22">
        <f t="shared" si="28"/>
        <v>-5380</v>
      </c>
      <c r="R44" s="22">
        <f t="shared" si="28"/>
        <v>300</v>
      </c>
      <c r="S44" s="22">
        <f t="shared" si="28"/>
        <v>0</v>
      </c>
      <c r="T44" s="22">
        <f t="shared" si="28"/>
        <v>-1500</v>
      </c>
      <c r="U44" s="22">
        <f t="shared" si="28"/>
        <v>-3300</v>
      </c>
    </row>
    <row r="45" spans="1:39" ht="18.75" customHeight="1" x14ac:dyDescent="0.25">
      <c r="D45" s="27"/>
    </row>
    <row r="46" spans="1:39" s="24" customFormat="1" ht="18.75" customHeight="1" x14ac:dyDescent="0.25">
      <c r="A46" s="26"/>
      <c r="B46" s="26"/>
      <c r="C46" s="28"/>
      <c r="D46" s="23"/>
      <c r="O46" s="25"/>
      <c r="P46" s="25"/>
      <c r="Q46" s="25"/>
      <c r="R46" s="25"/>
      <c r="S46" s="25"/>
      <c r="T46" s="25"/>
      <c r="U46" s="25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39" s="24" customFormat="1" ht="18.75" customHeight="1" x14ac:dyDescent="0.25">
      <c r="A47" s="26"/>
      <c r="B47" s="26"/>
      <c r="C47" s="28"/>
      <c r="D47" s="23"/>
      <c r="O47" s="25"/>
      <c r="P47" s="25"/>
      <c r="Q47" s="25"/>
      <c r="R47" s="25"/>
      <c r="S47" s="25"/>
      <c r="T47" s="25"/>
      <c r="U47" s="25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1:39" s="24" customFormat="1" ht="18.75" customHeight="1" x14ac:dyDescent="0.25">
      <c r="A48" s="26"/>
      <c r="B48" s="26"/>
      <c r="C48" s="28"/>
      <c r="D48" s="23"/>
      <c r="O48" s="25"/>
      <c r="P48" s="25"/>
      <c r="Q48" s="25"/>
      <c r="R48" s="25"/>
      <c r="S48" s="25"/>
      <c r="T48" s="25"/>
      <c r="U48" s="25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24" customFormat="1" ht="18.75" customHeight="1" x14ac:dyDescent="0.25">
      <c r="A49" s="26"/>
      <c r="B49" s="26"/>
      <c r="C49" s="28"/>
      <c r="D49" s="23"/>
      <c r="O49" s="25"/>
      <c r="P49" s="25"/>
      <c r="Q49" s="25"/>
      <c r="R49" s="25"/>
      <c r="S49" s="25"/>
      <c r="T49" s="25"/>
      <c r="U49" s="25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24" customFormat="1" ht="18.75" customHeight="1" x14ac:dyDescent="0.25">
      <c r="A50" s="26"/>
      <c r="B50" s="26"/>
      <c r="C50" s="28"/>
      <c r="D50" s="23"/>
      <c r="O50" s="25"/>
      <c r="P50" s="25"/>
      <c r="Q50" s="25"/>
      <c r="R50" s="25"/>
      <c r="S50" s="25"/>
      <c r="T50" s="25"/>
      <c r="U50" s="25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24" customFormat="1" ht="18.75" customHeight="1" x14ac:dyDescent="0.25">
      <c r="A51" s="26"/>
      <c r="B51" s="26"/>
      <c r="C51" s="28"/>
      <c r="O51" s="25"/>
      <c r="P51" s="25"/>
      <c r="Q51" s="25"/>
      <c r="R51" s="25"/>
      <c r="S51" s="25"/>
      <c r="T51" s="25"/>
      <c r="U51" s="25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24" customFormat="1" ht="18.75" customHeight="1" x14ac:dyDescent="0.25">
      <c r="A52" s="26"/>
      <c r="B52" s="26"/>
      <c r="C52" s="28"/>
      <c r="O52" s="25"/>
      <c r="P52" s="25"/>
      <c r="Q52" s="25"/>
      <c r="R52" s="25"/>
      <c r="S52" s="25"/>
      <c r="T52" s="25"/>
      <c r="U52" s="25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24" customFormat="1" ht="18.75" customHeight="1" x14ac:dyDescent="0.25">
      <c r="A53" s="26"/>
      <c r="B53" s="26"/>
      <c r="C53" s="28"/>
      <c r="O53" s="25"/>
      <c r="P53" s="25"/>
      <c r="Q53" s="25"/>
      <c r="R53" s="25"/>
      <c r="S53" s="25"/>
      <c r="T53" s="25"/>
      <c r="U53" s="25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s="24" customFormat="1" ht="18.75" customHeight="1" x14ac:dyDescent="0.25">
      <c r="A54" s="26"/>
      <c r="B54" s="26"/>
      <c r="C54" s="28"/>
      <c r="O54" s="25"/>
      <c r="P54" s="25"/>
      <c r="Q54" s="25"/>
      <c r="R54" s="25"/>
      <c r="S54" s="25"/>
      <c r="T54" s="25"/>
      <c r="U54" s="25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</sheetData>
  <pageMargins left="0.39583333333333331" right="0.7" top="0.39583333333333331" bottom="0.39583333333333331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" sqref="I1:L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2017 - PLAN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Tinca Tinca</dc:creator>
  <cp:lastModifiedBy>Uporabnik</cp:lastModifiedBy>
  <cp:lastPrinted>2016-11-21T10:22:00Z</cp:lastPrinted>
  <dcterms:created xsi:type="dcterms:W3CDTF">2016-11-20T20:15:53Z</dcterms:created>
  <dcterms:modified xsi:type="dcterms:W3CDTF">2017-03-03T10:58:54Z</dcterms:modified>
</cp:coreProperties>
</file>